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8" windowWidth="12300" windowHeight="6264"/>
  </bookViews>
  <sheets>
    <sheet name=" 2023" sheetId="105" r:id="rId1"/>
  </sheets>
  <calcPr calcId="125725"/>
</workbook>
</file>

<file path=xl/calcChain.xml><?xml version="1.0" encoding="utf-8"?>
<calcChain xmlns="http://schemas.openxmlformats.org/spreadsheetml/2006/main">
  <c r="G39" i="105"/>
  <c r="G25" s="1"/>
  <c r="F39"/>
  <c r="F25" s="1"/>
  <c r="E39"/>
  <c r="E25" s="1"/>
  <c r="F23"/>
  <c r="G23"/>
  <c r="E23"/>
  <c r="E18" s="1"/>
  <c r="F24"/>
  <c r="G24"/>
  <c r="E24"/>
  <c r="E97" l="1"/>
  <c r="F106"/>
  <c r="G106"/>
  <c r="E106"/>
  <c r="F104"/>
  <c r="G104"/>
  <c r="E104"/>
  <c r="F97"/>
  <c r="G97"/>
  <c r="F26"/>
  <c r="F21" s="1"/>
  <c r="G26"/>
  <c r="G21" s="1"/>
  <c r="E26"/>
  <c r="E21" s="1"/>
  <c r="G19"/>
  <c r="F77"/>
  <c r="G77"/>
  <c r="E77"/>
  <c r="F74"/>
  <c r="G74"/>
  <c r="E74"/>
  <c r="G95"/>
  <c r="G81"/>
  <c r="G83" s="1"/>
  <c r="G68"/>
  <c r="G55"/>
  <c r="F95"/>
  <c r="E95"/>
  <c r="F81"/>
  <c r="F83" s="1"/>
  <c r="E81"/>
  <c r="E83" s="1"/>
  <c r="F68"/>
  <c r="E68"/>
  <c r="F55"/>
  <c r="F59" s="1"/>
  <c r="E55"/>
  <c r="G92" l="1"/>
  <c r="G94" s="1"/>
  <c r="F92"/>
  <c r="F94" s="1"/>
  <c r="E92"/>
  <c r="E19"/>
  <c r="E59"/>
  <c r="F19"/>
  <c r="G59"/>
  <c r="F65"/>
  <c r="F67" s="1"/>
  <c r="E94"/>
  <c r="G65"/>
  <c r="G67" s="1"/>
  <c r="E65"/>
  <c r="E67" s="1"/>
  <c r="E27"/>
  <c r="G18"/>
  <c r="G27"/>
  <c r="F18"/>
  <c r="F27"/>
  <c r="F20" l="1"/>
  <c r="F22" s="1"/>
  <c r="E20"/>
  <c r="E22" s="1"/>
  <c r="G20"/>
  <c r="G22" s="1"/>
</calcChain>
</file>

<file path=xl/sharedStrings.xml><?xml version="1.0" encoding="utf-8"?>
<sst xmlns="http://schemas.openxmlformats.org/spreadsheetml/2006/main" count="326" uniqueCount="171">
  <si>
    <t>РУО</t>
  </si>
  <si>
    <t>Смотр художественной самодеятельности</t>
  </si>
  <si>
    <t>Конкурс патриотической песни</t>
  </si>
  <si>
    <t>Областной финал ДЮП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</si>
  <si>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</si>
  <si>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</si>
  <si>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</si>
  <si>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</si>
  <si>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</si>
  <si>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</si>
  <si>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</si>
  <si>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</si>
  <si>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</si>
  <si>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</si>
  <si>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2.3</t>
  </si>
  <si>
    <t>3.1</t>
  </si>
  <si>
    <t>№ п/п</t>
  </si>
  <si>
    <t>Дошкольные образовательные организации</t>
  </si>
  <si>
    <t>Общеобразовательные организации</t>
  </si>
  <si>
    <t>Организации дополнительного образования</t>
  </si>
  <si>
    <t>Руководство и управление в сфере установленных функций органов местного самоуправления</t>
  </si>
  <si>
    <t>Социальная политика</t>
  </si>
  <si>
    <t>Обеспечение сохранности жилых помещений, закреплённых за детьми сиротами и детьми, оставшимся без попечения родителей</t>
  </si>
  <si>
    <t>Обеспечение деятельности образовательных учреждений</t>
  </si>
  <si>
    <t>Прочие мероприятия по образовательным учреждениям</t>
  </si>
  <si>
    <t>Руководители учреждения образования</t>
  </si>
  <si>
    <t>2</t>
  </si>
  <si>
    <t>3</t>
  </si>
  <si>
    <t>4</t>
  </si>
  <si>
    <t>5</t>
  </si>
  <si>
    <t>4.1</t>
  </si>
  <si>
    <t>Собственные средства дошкольных образовательных организаций (питание)</t>
  </si>
  <si>
    <t>Собственные средства дошкольных образовательных организаций (другие расходы)</t>
  </si>
  <si>
    <t>Собственные средства общеобразовательных организаций (питание)</t>
  </si>
  <si>
    <t>Собственные средства общеобразовательных организаций (возмещение коммунальных услуг)</t>
  </si>
  <si>
    <t>1.9</t>
  </si>
  <si>
    <t>4.2</t>
  </si>
  <si>
    <t>4.3</t>
  </si>
  <si>
    <t>Мероприятия по проведению оздоровительной кампании детей</t>
  </si>
  <si>
    <t>4.4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</si>
  <si>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</si>
  <si>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Собственные доходы от оказания платных услуг в общеобразовательных организациях (дополнительное образование)</t>
  </si>
  <si>
    <t>Региональный слет учащихся "Юный спасатель"</t>
  </si>
  <si>
    <t>Собственные доходы от оказания платных услуг в дошкольных образовательных организациях (дополнительное образование)</t>
  </si>
  <si>
    <t>Начальник РУО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</si>
  <si>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</si>
  <si>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</si>
  <si>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Исполнитель №1: РУО;
исполнитель №2: руководители учреждений образовния</t>
  </si>
  <si>
    <t>Источник финансового обеспечения</t>
  </si>
  <si>
    <t>средства областного бюджета</t>
  </si>
  <si>
    <t>средства федерального бюджета</t>
  </si>
  <si>
    <t>внебюджетные средства</t>
  </si>
  <si>
    <t>итого</t>
  </si>
  <si>
    <t>Объём средств на реализацию, рублей</t>
  </si>
  <si>
    <t>1</t>
  </si>
  <si>
    <t>1.11</t>
  </si>
  <si>
    <t>1.12</t>
  </si>
  <si>
    <t>1.13</t>
  </si>
  <si>
    <t>1.14</t>
  </si>
  <si>
    <t>1.15</t>
  </si>
  <si>
    <t>1.18</t>
  </si>
  <si>
    <t>Мероприятия по проведению  оздоровительной кампании детей</t>
  </si>
  <si>
    <t>Учреждения, обеспечивающие деятельность органов местного самоуправления и муниципальных учреждений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</si>
  <si>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 приемную семью, вознаграждения приемным родителям, подготовку лиц желающих принять на воспитание в свою семью ребенка, оставшегося без попечения родителей</t>
  </si>
  <si>
    <t>Мероприятия по развитию образования</t>
  </si>
  <si>
    <t>Исполнитель №1: руководители учреждений образовния</t>
  </si>
  <si>
    <t>3.1.1</t>
  </si>
  <si>
    <t>3.1.2</t>
  </si>
  <si>
    <t>3.1.3</t>
  </si>
  <si>
    <t>Мероприятия по комплексной безопасности муниципальных учреждений</t>
  </si>
  <si>
    <t>Мероприятия по работе с семьей, детьми и молодежью</t>
  </si>
  <si>
    <t>Исполнитель №1: РУО;
исполнитель №2:
КНД</t>
  </si>
  <si>
    <t>Ю.А.Петухов</t>
  </si>
  <si>
    <t>5.1.1</t>
  </si>
  <si>
    <t>5.2.1</t>
  </si>
  <si>
    <t>5.6.1</t>
  </si>
  <si>
    <t>5.7.1</t>
  </si>
  <si>
    <t>5.7.2</t>
  </si>
  <si>
    <t>5.7.3</t>
  </si>
  <si>
    <t>5.7.4</t>
  </si>
  <si>
    <t>5.7.5</t>
  </si>
  <si>
    <t>5.7.6</t>
  </si>
  <si>
    <t>Акция "Алло, мы ищем таланты"</t>
  </si>
  <si>
    <t xml:space="preserve">Муниципальная программа "Развитие системы образования Клетнянского муниципального района" </t>
  </si>
  <si>
    <t>средства местного бюджета</t>
  </si>
  <si>
    <t>Поощрение  одаренных детей ( выплата именных стипендий) в общеобразовательных организациях</t>
  </si>
  <si>
    <t>Поощрение  одаренных детей (выплата именных стипендий), достигших высоких показателей в спорте и искусстве в организациях дополнительного образования</t>
  </si>
  <si>
    <t>Проведение регионального этапа всероссийской олимпиады в общеобразовательных организациях</t>
  </si>
  <si>
    <t>Компенсация на удешевление стоимости питания по общеобразовательным организациям</t>
  </si>
  <si>
    <t>Договора на обслуживание опасного производственного объекта (газовых котельных) в общеобразовательных организациях</t>
  </si>
  <si>
    <t>Договора на обслуживание опасного производственного объекта (газовых котельных) в организациях дошкольного образования</t>
  </si>
  <si>
    <t>средства местного
бюджета</t>
  </si>
  <si>
    <t xml:space="preserve"> 5.1      Безопасность дорожного движения</t>
  </si>
  <si>
    <t>5.2.2</t>
  </si>
  <si>
    <t>5.2.3</t>
  </si>
  <si>
    <t xml:space="preserve"> 5.6  Мероприятия профориентационной направленности</t>
  </si>
  <si>
    <t>Торжественное областное мероприятие, посвященное освобождению Брянщины от немецко-фашистских захватчиков</t>
  </si>
  <si>
    <t>1.10</t>
  </si>
  <si>
    <t>1.16</t>
  </si>
  <si>
    <t>1.17</t>
  </si>
  <si>
    <t>Приложение 2</t>
  </si>
  <si>
    <t>3.1.4</t>
  </si>
  <si>
    <t>3.1.5</t>
  </si>
  <si>
    <t>средства областного
бюджета</t>
  </si>
  <si>
    <t>Встречи с ректорами ВУЗов и ССУЗов в рамках дня открытых дверей</t>
  </si>
  <si>
    <t>5.7.7</t>
  </si>
  <si>
    <t>5.7.8</t>
  </si>
  <si>
    <t>Областные конкурс "Во славу отечества"</t>
  </si>
  <si>
    <t>5.7.9</t>
  </si>
  <si>
    <t>5.2.4</t>
  </si>
  <si>
    <t>5.7.10</t>
  </si>
  <si>
    <t>1.19</t>
  </si>
  <si>
    <t>1.20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</si>
  <si>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</si>
  <si>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 xml:space="preserve">Осуществление отдельных полномочий в сфере образования
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
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</si>
  <si>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</si>
  <si>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1.21</t>
  </si>
  <si>
    <t>1.22</t>
  </si>
  <si>
    <t>1.23</t>
  </si>
  <si>
    <t>Создание цифровой образовательной среды в общеобразовательных организациях и профессиональных образовательных организаций Брянской области</t>
  </si>
  <si>
    <t>1.24</t>
  </si>
  <si>
    <t>1.25</t>
  </si>
  <si>
    <t>Приведение в соответствии с брендбуком "Точки роста" помещений муниципальных общеобразовательных организаций</t>
  </si>
  <si>
    <t>1.26</t>
  </si>
  <si>
    <t>1.27</t>
  </si>
  <si>
    <t>5.7.11</t>
  </si>
  <si>
    <t>Областной конкурс патриотической песни "Пою мое отечество"</t>
  </si>
  <si>
    <t>4.5</t>
  </si>
  <si>
    <t>4.6</t>
  </si>
  <si>
    <t>3.2</t>
  </si>
  <si>
    <t>3.2.1</t>
  </si>
  <si>
    <t>3.2.2</t>
  </si>
  <si>
    <t>3.3</t>
  </si>
  <si>
    <t>Организация временного трудоустройства несовершеннолетних граждан в возрасте от 14 до 18 лет, в свободное от учебы время в общеобразовательных организациях</t>
  </si>
  <si>
    <t>3.3.3</t>
  </si>
  <si>
    <t>Текущий ремонт в организациях дошкольного образования</t>
  </si>
  <si>
    <t>средства федерального
бюджета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</si>
  <si>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</si>
  <si>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</si>
  <si>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 год</t>
  </si>
  <si>
    <t>Приобретение спортивного инвентаря и оборудования для организаций дополнительного образования</t>
  </si>
  <si>
    <t>Областной конкурс "Орлята учатся летать"</t>
  </si>
  <si>
    <t>Областной конкурс "Живая классика"</t>
  </si>
  <si>
    <t>Областной конкурс чтецов "Моя Родина"</t>
  </si>
  <si>
    <t>Приобретение  канцелярских товаров, основных средств (флэш-носители), заправка картриджей, обеспечение питьевого режима (кулер, бутилированная вода и одноразовая посуда) для проведения госэкзаменов в общеобразовательных организациях</t>
  </si>
  <si>
    <t>2024 год</t>
  </si>
  <si>
    <t xml:space="preserve">Монтажные работы охранно-пожарной сигнализации в  общеобразовательных организациях </t>
  </si>
  <si>
    <t>2025 год</t>
  </si>
  <si>
    <t>Проведение режимно-наладочных испытаний и наладка автоматики котлов в  организациях дошкольного образования</t>
  </si>
  <si>
    <t>Приобретение тепловых счетчиков, счетчиков горячей и холодной воды в организациях дошкольного образования</t>
  </si>
  <si>
    <t>5.7.12</t>
  </si>
  <si>
    <t xml:space="preserve">Российское движение школьников (РДШ) в рамках федерального проекта "Патриотическое воспитание" </t>
  </si>
  <si>
    <t>Приобретение основных средств и материальных запасов для образовательных организациях</t>
  </si>
  <si>
    <t>Текущие и капитальные ремонты в образовательных организациях</t>
  </si>
  <si>
    <t>Монтажные работы охранно-пожарной сигнализации в  организациях дополнительного образования</t>
  </si>
  <si>
    <t>Конкурс "Ратные страницы истории"</t>
  </si>
  <si>
    <t>Конкурс  чтецов "Моя Родина"</t>
  </si>
  <si>
    <t>Конкурс многоборье "Растим патриотов"</t>
  </si>
  <si>
    <t xml:space="preserve">Спортивная эстафета "Спорт - норма жизни" </t>
  </si>
  <si>
    <t xml:space="preserve"> 5.2   Художественно-эстетические, военно-патриотические конкурсы и акции, спортивные эстафеты</t>
  </si>
  <si>
    <t xml:space="preserve"> 5.7  Областные мероприятия, конкурсы, слеты и смотры</t>
  </si>
  <si>
    <t>Областной конкурс "Растим патриотов"</t>
  </si>
  <si>
    <t>Областной конкурс "Ратные страницы истории"</t>
  </si>
  <si>
    <t>5.2.5</t>
  </si>
  <si>
    <t>5.2.6</t>
  </si>
  <si>
    <t xml:space="preserve">«Приобретение средств наглядной агитации (светоотражающие элементы и стенды) </t>
  </si>
  <si>
    <t>Проведение мероприятий по обеспечению деятельности советников директора по воспитание и взаимодействию с детскими общественными объединениямив ообщеобразовательных организациях за счет средств резервного фонда Правительства Российской Федерации</t>
  </si>
  <si>
    <t>к муниципальной программе "Развитие системы образования Клетнянского муниципального района" 
(в редакции постановлений администрации Клетнянского муниципального района от 19.12.2022г. № 785</t>
  </si>
  <si>
    <t>Организации дополнительного образования (обеспечение функционирования модели персонифицированного финансирования дополнительного образования детей)</t>
  </si>
  <si>
    <t>Проведение мероприятий по обеспечению деятельности советников директора по воспитание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</si>
  <si>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 xml:space="preserve">                                                                               План реализации муниципальной программы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</si>
</sst>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b/>
      <sz val="24"/>
      <name val="Times New Roman"/>
      <family val="1"/>
      <charset val="204"/>
    </font>
    <font>
      <sz val="11"/>
      <color theme="1"/>
      <name val="Calibri"/>
      <family val="2"/>
      <scheme val="minor"/>
    </font>
    <font>
      <sz val="24"/>
      <name val="Times New Roman"/>
      <family val="1"/>
      <charset val="204"/>
    </font>
    <font>
      <sz val="16"/>
      <name val="Calibri"/>
      <family val="2"/>
      <charset val="204"/>
    </font>
    <font>
      <sz val="16"/>
      <name val="Times New Roman"/>
      <family val="1"/>
      <charset val="204"/>
    </font>
    <font>
      <sz val="26"/>
      <name val="Times New Roman"/>
      <family val="1"/>
      <charset val="204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91">
    <xf numFmtId="0" fontId="0" fillId="0" borderId="0" xfId="0"/>
    <xf numFmtId="0" fontId="2" fillId="0" borderId="0" xfId="0" applyFont="1"/>
    <xf numFmtId="0" fontId="1" fillId="0" borderId="0" xfId="0" applyFont="1"/>
    <xf numFmtId="4" fontId="2" fillId="0" borderId="0" xfId="0" applyNumberFormat="1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8" fillId="0" borderId="9" xfId="0" applyNumberFormat="1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horizontal="right" vertical="center"/>
    </xf>
    <xf numFmtId="16" fontId="2" fillId="0" borderId="0" xfId="0" applyNumberFormat="1" applyFont="1"/>
    <xf numFmtId="4" fontId="9" fillId="0" borderId="6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 wrapText="1"/>
    </xf>
    <xf numFmtId="4" fontId="10" fillId="0" borderId="6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0" borderId="10" xfId="0" applyFont="1" applyFill="1" applyBorder="1" applyAlignment="1">
      <alignment horizontal="left" vertical="center" wrapText="1"/>
    </xf>
    <xf numFmtId="0" fontId="6" fillId="0" borderId="0" xfId="0" applyFont="1" applyFill="1"/>
    <xf numFmtId="4" fontId="6" fillId="0" borderId="0" xfId="0" applyNumberFormat="1" applyFont="1"/>
    <xf numFmtId="4" fontId="8" fillId="0" borderId="4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vertical="center" wrapText="1"/>
    </xf>
    <xf numFmtId="0" fontId="2" fillId="0" borderId="0" xfId="0" applyFont="1" applyBorder="1"/>
    <xf numFmtId="4" fontId="1" fillId="0" borderId="0" xfId="0" applyNumberFormat="1" applyFont="1"/>
    <xf numFmtId="0" fontId="8" fillId="0" borderId="9" xfId="0" applyFont="1" applyFill="1" applyBorder="1" applyAlignment="1">
      <alignment vertical="top" wrapText="1"/>
    </xf>
    <xf numFmtId="0" fontId="11" fillId="0" borderId="0" xfId="0" applyFont="1" applyFill="1"/>
    <xf numFmtId="0" fontId="8" fillId="0" borderId="5" xfId="0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left" vertical="center"/>
    </xf>
    <xf numFmtId="0" fontId="2" fillId="0" borderId="0" xfId="0" applyFont="1" applyFill="1"/>
    <xf numFmtId="4" fontId="2" fillId="0" borderId="0" xfId="0" applyNumberFormat="1" applyFont="1" applyFill="1"/>
    <xf numFmtId="0" fontId="14" fillId="0" borderId="0" xfId="0" applyFont="1" applyFill="1"/>
    <xf numFmtId="0" fontId="1" fillId="0" borderId="0" xfId="0" applyFont="1" applyFill="1"/>
    <xf numFmtId="0" fontId="11" fillId="0" borderId="0" xfId="0" applyFont="1" applyFill="1" applyAlignment="1">
      <alignment horizontal="left"/>
    </xf>
    <xf numFmtId="0" fontId="15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/>
    </xf>
    <xf numFmtId="4" fontId="16" fillId="0" borderId="0" xfId="0" applyNumberFormat="1" applyFont="1" applyFill="1"/>
    <xf numFmtId="0" fontId="17" fillId="0" borderId="0" xfId="0" applyFont="1" applyFill="1"/>
    <xf numFmtId="4" fontId="17" fillId="0" borderId="0" xfId="0" applyNumberFormat="1" applyFont="1" applyFill="1"/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7" xfId="0" applyNumberFormat="1" applyFont="1" applyFill="1" applyBorder="1" applyAlignment="1">
      <alignment horizontal="left" vertical="center"/>
    </xf>
    <xf numFmtId="4" fontId="12" fillId="0" borderId="9" xfId="0" applyNumberFormat="1" applyFont="1" applyFill="1" applyBorder="1" applyAlignment="1">
      <alignment horizontal="left" vertical="center"/>
    </xf>
    <xf numFmtId="4" fontId="12" fillId="0" borderId="2" xfId="0" applyNumberFormat="1" applyFont="1" applyFill="1" applyBorder="1" applyAlignment="1">
      <alignment horizontal="left" vertical="center"/>
    </xf>
    <xf numFmtId="4" fontId="12" fillId="0" borderId="7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left" vertical="center" wrapText="1"/>
    </xf>
    <xf numFmtId="4" fontId="12" fillId="0" borderId="7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Y134"/>
  <sheetViews>
    <sheetView tabSelected="1" zoomScale="50" zoomScaleNormal="50" workbookViewId="0">
      <selection activeCell="I20" sqref="I20"/>
    </sheetView>
  </sheetViews>
  <sheetFormatPr defaultRowHeight="14.4"/>
  <cols>
    <col min="1" max="1" width="11.21875" customWidth="1"/>
    <col min="2" max="2" width="100.88671875" customWidth="1"/>
    <col min="3" max="3" width="18.33203125" customWidth="1"/>
    <col min="4" max="4" width="16.21875" customWidth="1"/>
    <col min="5" max="5" width="39.109375" customWidth="1"/>
    <col min="6" max="6" width="40.6640625" customWidth="1"/>
    <col min="7" max="7" width="43.5546875" customWidth="1"/>
    <col min="8" max="8" width="32.6640625" customWidth="1"/>
    <col min="9" max="9" width="30.109375" customWidth="1"/>
    <col min="10" max="10" width="24.6640625" customWidth="1"/>
  </cols>
  <sheetData>
    <row r="1" spans="1:25" ht="34.200000000000003" customHeight="1">
      <c r="A1" s="36">
        <v>2023</v>
      </c>
      <c r="B1" s="36"/>
      <c r="C1" s="36"/>
      <c r="F1" s="43" t="s">
        <v>100</v>
      </c>
      <c r="G1" s="49"/>
      <c r="H1" s="4"/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7" hidden="1" customHeight="1">
      <c r="A2" s="36"/>
      <c r="B2" s="36"/>
      <c r="C2" s="36"/>
      <c r="F2" s="36"/>
      <c r="G2" s="50"/>
      <c r="H2" s="4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7" hidden="1" customHeight="1">
      <c r="A3" s="36"/>
      <c r="B3" s="36"/>
      <c r="C3" s="36"/>
      <c r="F3" s="36"/>
      <c r="G3" s="50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.7" customHeight="1">
      <c r="A4" s="36"/>
      <c r="B4" s="36"/>
      <c r="C4" s="44"/>
      <c r="F4" s="88" t="s">
        <v>167</v>
      </c>
      <c r="G4" s="89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34.799999999999997" customHeight="1">
      <c r="A5" s="36"/>
      <c r="B5" s="36"/>
      <c r="C5" s="44"/>
      <c r="F5" s="89"/>
      <c r="G5" s="89"/>
      <c r="H5" s="5"/>
      <c r="I5" s="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0.7" hidden="1" customHeight="1">
      <c r="A6" s="36"/>
      <c r="B6" s="36"/>
      <c r="C6" s="44"/>
      <c r="F6" s="89"/>
      <c r="G6" s="89"/>
      <c r="H6" s="21"/>
      <c r="I6" s="2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0.7" hidden="1" customHeight="1">
      <c r="A7" s="36"/>
      <c r="B7" s="36"/>
      <c r="C7" s="44"/>
      <c r="F7" s="89"/>
      <c r="G7" s="89"/>
      <c r="H7" s="21"/>
      <c r="I7" s="2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0.7" hidden="1" customHeight="1">
      <c r="A8" s="36"/>
      <c r="B8" s="36"/>
      <c r="C8" s="44"/>
      <c r="F8" s="89"/>
      <c r="G8" s="89"/>
      <c r="H8" s="21"/>
      <c r="I8" s="2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0.7" hidden="1" customHeight="1">
      <c r="A9" s="36"/>
      <c r="B9" s="36"/>
      <c r="C9" s="44"/>
      <c r="F9" s="89"/>
      <c r="G9" s="89"/>
      <c r="H9" s="21"/>
      <c r="I9" s="2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.7" hidden="1" customHeight="1">
      <c r="A10" s="36"/>
      <c r="B10" s="36"/>
      <c r="C10" s="44"/>
      <c r="F10" s="89"/>
      <c r="G10" s="89"/>
      <c r="H10" s="21"/>
      <c r="I10" s="2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0.7" hidden="1" customHeight="1">
      <c r="A11" s="36"/>
      <c r="B11" s="36"/>
      <c r="C11" s="44"/>
      <c r="F11" s="89"/>
      <c r="G11" s="89"/>
      <c r="H11" s="21"/>
      <c r="I11" s="2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7.6" hidden="1" customHeight="1">
      <c r="A12" s="36"/>
      <c r="B12" s="36"/>
      <c r="C12" s="44"/>
      <c r="F12" s="89"/>
      <c r="G12" s="8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8.600000000000001" customHeight="1">
      <c r="A13" s="36"/>
      <c r="B13" s="36"/>
      <c r="C13" s="44"/>
      <c r="F13" s="89"/>
      <c r="G13" s="89"/>
      <c r="H13" s="2"/>
      <c r="I13" s="2"/>
      <c r="J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6.6" customHeight="1">
      <c r="A14" s="90" t="s">
        <v>170</v>
      </c>
      <c r="B14" s="90"/>
      <c r="C14" s="90"/>
      <c r="D14" s="90"/>
      <c r="E14" s="90"/>
      <c r="F14" s="90"/>
      <c r="G14" s="90"/>
      <c r="H14" s="90"/>
      <c r="I14" s="42"/>
      <c r="J14" s="4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1.2" thickBot="1">
      <c r="A15" s="41"/>
      <c r="B15" s="41"/>
      <c r="C15" s="41"/>
      <c r="D15" s="45"/>
      <c r="E15" s="46"/>
      <c r="F15" s="46"/>
      <c r="G15" s="46"/>
      <c r="H15" s="34"/>
      <c r="I15" s="34"/>
      <c r="J15" s="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5.8" customHeight="1" thickBot="1">
      <c r="A16" s="70" t="s">
        <v>16</v>
      </c>
      <c r="B16" s="79" t="s">
        <v>45</v>
      </c>
      <c r="C16" s="81" t="s">
        <v>46</v>
      </c>
      <c r="D16" s="81" t="s">
        <v>48</v>
      </c>
      <c r="E16" s="83" t="s">
        <v>53</v>
      </c>
      <c r="F16" s="83"/>
      <c r="G16" s="84"/>
      <c r="H16" s="2"/>
      <c r="I16" s="2"/>
      <c r="J16" s="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71.400000000000006" customHeight="1" thickBot="1">
      <c r="A17" s="72"/>
      <c r="B17" s="80"/>
      <c r="C17" s="82"/>
      <c r="D17" s="82"/>
      <c r="E17" s="51" t="s">
        <v>139</v>
      </c>
      <c r="F17" s="51" t="s">
        <v>145</v>
      </c>
      <c r="G17" s="51" t="s">
        <v>147</v>
      </c>
      <c r="H17" s="2"/>
      <c r="I17" s="2"/>
      <c r="J17" s="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61.05" customHeight="1" thickBot="1">
      <c r="A18" s="70"/>
      <c r="B18" s="73" t="s">
        <v>83</v>
      </c>
      <c r="C18" s="55" t="s">
        <v>47</v>
      </c>
      <c r="D18" s="20" t="s">
        <v>49</v>
      </c>
      <c r="E18" s="25">
        <f t="shared" ref="E18:G21" si="0">E23+E55+E63+E79+E90</f>
        <v>135288089.63</v>
      </c>
      <c r="F18" s="25">
        <f t="shared" si="0"/>
        <v>135471192.63999999</v>
      </c>
      <c r="G18" s="25">
        <f t="shared" si="0"/>
        <v>136872353.75</v>
      </c>
      <c r="H18" s="2"/>
      <c r="I18" s="2"/>
      <c r="J18" s="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67.95" customHeight="1" thickBot="1">
      <c r="A19" s="71"/>
      <c r="B19" s="74"/>
      <c r="C19" s="56"/>
      <c r="D19" s="20" t="s">
        <v>50</v>
      </c>
      <c r="E19" s="25">
        <f t="shared" si="0"/>
        <v>13226567.149999999</v>
      </c>
      <c r="F19" s="25">
        <f t="shared" si="0"/>
        <v>12742951.699999999</v>
      </c>
      <c r="G19" s="25">
        <f t="shared" si="0"/>
        <v>12560608.550000001</v>
      </c>
      <c r="H19" s="2"/>
      <c r="I19" s="2"/>
      <c r="J19" s="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68.400000000000006" customHeight="1" thickBot="1">
      <c r="A20" s="71"/>
      <c r="B20" s="74"/>
      <c r="C20" s="56"/>
      <c r="D20" s="20" t="s">
        <v>84</v>
      </c>
      <c r="E20" s="25">
        <f t="shared" si="0"/>
        <v>63312824.780000001</v>
      </c>
      <c r="F20" s="25">
        <f t="shared" si="0"/>
        <v>42877938</v>
      </c>
      <c r="G20" s="25">
        <f t="shared" si="0"/>
        <v>46840229</v>
      </c>
      <c r="H20" s="2"/>
      <c r="I20" s="2"/>
      <c r="J20" s="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78.599999999999994" customHeight="1" thickBot="1">
      <c r="A21" s="71"/>
      <c r="B21" s="74"/>
      <c r="C21" s="56"/>
      <c r="D21" s="20" t="s">
        <v>51</v>
      </c>
      <c r="E21" s="25">
        <f t="shared" si="0"/>
        <v>6831842</v>
      </c>
      <c r="F21" s="25">
        <f t="shared" si="0"/>
        <v>6831842</v>
      </c>
      <c r="G21" s="25">
        <f t="shared" si="0"/>
        <v>6831842</v>
      </c>
      <c r="H21" s="34"/>
      <c r="I21" s="2"/>
      <c r="J21" s="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6.9" customHeight="1" thickBot="1">
      <c r="A22" s="72"/>
      <c r="B22" s="75"/>
      <c r="C22" s="57"/>
      <c r="D22" s="20" t="s">
        <v>52</v>
      </c>
      <c r="E22" s="25">
        <f t="shared" ref="E22:F22" si="1">SUM(E18:E21)</f>
        <v>218659323.56</v>
      </c>
      <c r="F22" s="25">
        <f t="shared" si="1"/>
        <v>197923924.33999997</v>
      </c>
      <c r="G22" s="25">
        <f t="shared" ref="G22" si="2">SUM(G18:G21)</f>
        <v>203105033.30000001</v>
      </c>
      <c r="H22" s="24"/>
      <c r="I22" s="24"/>
      <c r="J22" s="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52.95" customHeight="1" thickBot="1">
      <c r="A23" s="52" t="s">
        <v>54</v>
      </c>
      <c r="B23" s="73" t="s">
        <v>23</v>
      </c>
      <c r="C23" s="55" t="s">
        <v>47</v>
      </c>
      <c r="D23" s="20" t="s">
        <v>49</v>
      </c>
      <c r="E23" s="11">
        <f>E32+E33+E34+E42+E45+E50+E54+E47</f>
        <v>125785959.63</v>
      </c>
      <c r="F23" s="11">
        <f t="shared" ref="F23:G23" si="3">F32+F33+F34+F42+F45+F50+F54+F47</f>
        <v>125996862.63999999</v>
      </c>
      <c r="G23" s="11">
        <f t="shared" si="3"/>
        <v>125985223.74999999</v>
      </c>
      <c r="H23" s="34"/>
      <c r="I23" s="2"/>
      <c r="J23" s="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55.35" customHeight="1" thickBot="1">
      <c r="A24" s="53"/>
      <c r="B24" s="74"/>
      <c r="C24" s="56"/>
      <c r="D24" s="20" t="s">
        <v>50</v>
      </c>
      <c r="E24" s="11">
        <f>E49+E52+E53</f>
        <v>13226567.149999999</v>
      </c>
      <c r="F24" s="11">
        <f t="shared" ref="F24:G24" si="4">F49+F52+F53</f>
        <v>12742951.699999999</v>
      </c>
      <c r="G24" s="11">
        <f t="shared" si="4"/>
        <v>12560608.550000001</v>
      </c>
      <c r="H24" s="2"/>
      <c r="I24" s="2"/>
      <c r="J24" s="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55.35" customHeight="1" thickBot="1">
      <c r="A25" s="53"/>
      <c r="B25" s="74"/>
      <c r="C25" s="56"/>
      <c r="D25" s="20" t="s">
        <v>84</v>
      </c>
      <c r="E25" s="11">
        <f>E28+E35+E39+E41+E43+E44+E46+E48+E51+E40</f>
        <v>61070310</v>
      </c>
      <c r="F25" s="11">
        <f t="shared" ref="F25:G25" si="5">F28+F35+F39+F41+F43+F44+F46+F48+F51+F40</f>
        <v>42877938</v>
      </c>
      <c r="G25" s="11">
        <f t="shared" si="5"/>
        <v>46840229</v>
      </c>
      <c r="H25" s="2"/>
      <c r="I25" s="2"/>
      <c r="J25" s="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47.25" customHeight="1" thickBot="1">
      <c r="A26" s="53"/>
      <c r="B26" s="74"/>
      <c r="C26" s="56"/>
      <c r="D26" s="20" t="s">
        <v>51</v>
      </c>
      <c r="E26" s="11">
        <f>E29+E30+E31+E36+E37+E38</f>
        <v>6831842</v>
      </c>
      <c r="F26" s="11">
        <f t="shared" ref="F26:G26" si="6">F29+F30+F31+F36+F37+F38</f>
        <v>6831842</v>
      </c>
      <c r="G26" s="11">
        <f t="shared" si="6"/>
        <v>6831842</v>
      </c>
      <c r="H26" s="2"/>
      <c r="I26" s="2"/>
      <c r="J26" s="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40.5" customHeight="1" thickBot="1">
      <c r="A27" s="54"/>
      <c r="B27" s="75"/>
      <c r="C27" s="57"/>
      <c r="D27" s="20" t="s">
        <v>52</v>
      </c>
      <c r="E27" s="11">
        <f t="shared" ref="E27:F27" si="7">E23+E24+E25+E26</f>
        <v>206914678.78</v>
      </c>
      <c r="F27" s="11">
        <f t="shared" si="7"/>
        <v>188449594.33999997</v>
      </c>
      <c r="G27" s="11">
        <f t="shared" ref="G27" si="8">G23+G24+G25+G26</f>
        <v>192217903.29999998</v>
      </c>
      <c r="H27" s="2"/>
      <c r="I27" s="2"/>
      <c r="J27" s="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55.95" customHeight="1" thickBot="1">
      <c r="A28" s="16" t="s">
        <v>4</v>
      </c>
      <c r="B28" s="6" t="s">
        <v>17</v>
      </c>
      <c r="C28" s="13" t="s">
        <v>25</v>
      </c>
      <c r="D28" s="20" t="s">
        <v>84</v>
      </c>
      <c r="E28" s="25">
        <v>10446200</v>
      </c>
      <c r="F28" s="25">
        <v>7377000</v>
      </c>
      <c r="G28" s="25">
        <v>8877000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54.75" customHeight="1" thickBot="1">
      <c r="A29" s="16" t="s">
        <v>5</v>
      </c>
      <c r="B29" s="6" t="s">
        <v>31</v>
      </c>
      <c r="C29" s="13" t="s">
        <v>25</v>
      </c>
      <c r="D29" s="20" t="s">
        <v>51</v>
      </c>
      <c r="E29" s="11">
        <v>3052486</v>
      </c>
      <c r="F29" s="11">
        <v>3052486</v>
      </c>
      <c r="G29" s="11">
        <v>3052486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53.55" customHeight="1" thickBot="1">
      <c r="A30" s="16" t="s">
        <v>6</v>
      </c>
      <c r="B30" s="6" t="s">
        <v>32</v>
      </c>
      <c r="C30" s="13" t="s">
        <v>25</v>
      </c>
      <c r="D30" s="20" t="s">
        <v>51</v>
      </c>
      <c r="E30" s="11">
        <v>525288</v>
      </c>
      <c r="F30" s="11">
        <v>525288</v>
      </c>
      <c r="G30" s="11">
        <v>525288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73.5" customHeight="1" thickBot="1">
      <c r="A31" s="16" t="s">
        <v>7</v>
      </c>
      <c r="B31" s="6" t="s">
        <v>43</v>
      </c>
      <c r="C31" s="13" t="s">
        <v>25</v>
      </c>
      <c r="D31" s="20" t="s">
        <v>51</v>
      </c>
      <c r="E31" s="11">
        <v>224868</v>
      </c>
      <c r="F31" s="11">
        <v>224868</v>
      </c>
      <c r="G31" s="11">
        <v>224868</v>
      </c>
      <c r="H31" s="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25.6" customHeight="1" thickBot="1">
      <c r="A32" s="16" t="s">
        <v>8</v>
      </c>
      <c r="B32" s="7" t="s">
        <v>113</v>
      </c>
      <c r="C32" s="13" t="s">
        <v>25</v>
      </c>
      <c r="D32" s="20" t="s">
        <v>49</v>
      </c>
      <c r="E32" s="11">
        <v>34340515</v>
      </c>
      <c r="F32" s="11">
        <v>34340515</v>
      </c>
      <c r="G32" s="11">
        <v>34340515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98.4" customHeight="1" thickBot="1">
      <c r="A33" s="16" t="s">
        <v>9</v>
      </c>
      <c r="B33" s="35" t="s">
        <v>114</v>
      </c>
      <c r="C33" s="13" t="s">
        <v>25</v>
      </c>
      <c r="D33" s="20" t="s">
        <v>49</v>
      </c>
      <c r="E33" s="11">
        <v>86339574</v>
      </c>
      <c r="F33" s="11">
        <v>86339574</v>
      </c>
      <c r="G33" s="11">
        <v>86339574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15.2" customHeight="1" thickBot="1">
      <c r="A34" s="16" t="s">
        <v>10</v>
      </c>
      <c r="B34" s="7" t="s">
        <v>115</v>
      </c>
      <c r="C34" s="13" t="s">
        <v>25</v>
      </c>
      <c r="D34" s="20" t="s">
        <v>49</v>
      </c>
      <c r="E34" s="11">
        <v>3820800</v>
      </c>
      <c r="F34" s="11">
        <v>3820800</v>
      </c>
      <c r="G34" s="11">
        <v>3820800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49.2" customHeight="1" thickBot="1">
      <c r="A35" s="16" t="s">
        <v>11</v>
      </c>
      <c r="B35" s="7" t="s">
        <v>18</v>
      </c>
      <c r="C35" s="13" t="s">
        <v>25</v>
      </c>
      <c r="D35" s="20" t="s">
        <v>84</v>
      </c>
      <c r="E35" s="11">
        <v>22585590</v>
      </c>
      <c r="F35" s="11">
        <v>9284700</v>
      </c>
      <c r="G35" s="11">
        <v>11784700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51" customHeight="1" thickBot="1">
      <c r="A36" s="16" t="s">
        <v>35</v>
      </c>
      <c r="B36" s="6" t="s">
        <v>33</v>
      </c>
      <c r="C36" s="13" t="s">
        <v>25</v>
      </c>
      <c r="D36" s="20" t="s">
        <v>51</v>
      </c>
      <c r="E36" s="11">
        <v>2572400</v>
      </c>
      <c r="F36" s="11">
        <v>2572400</v>
      </c>
      <c r="G36" s="11">
        <v>2572400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49.2" customHeight="1" thickBot="1">
      <c r="A37" s="16" t="s">
        <v>97</v>
      </c>
      <c r="B37" s="6" t="s">
        <v>34</v>
      </c>
      <c r="C37" s="13" t="s">
        <v>25</v>
      </c>
      <c r="D37" s="20" t="s">
        <v>51</v>
      </c>
      <c r="E37" s="11">
        <v>19000</v>
      </c>
      <c r="F37" s="11">
        <v>19000</v>
      </c>
      <c r="G37" s="11">
        <v>19000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57" customHeight="1" thickBot="1">
      <c r="A38" s="16" t="s">
        <v>55</v>
      </c>
      <c r="B38" s="6" t="s">
        <v>41</v>
      </c>
      <c r="C38" s="13" t="s">
        <v>25</v>
      </c>
      <c r="D38" s="20" t="s">
        <v>51</v>
      </c>
      <c r="E38" s="11">
        <v>437800</v>
      </c>
      <c r="F38" s="11">
        <v>437800</v>
      </c>
      <c r="G38" s="11">
        <v>437800</v>
      </c>
      <c r="H38" s="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48" customHeight="1" thickBot="1">
      <c r="A39" s="16" t="s">
        <v>56</v>
      </c>
      <c r="B39" s="7" t="s">
        <v>19</v>
      </c>
      <c r="C39" s="13" t="s">
        <v>25</v>
      </c>
      <c r="D39" s="20" t="s">
        <v>84</v>
      </c>
      <c r="E39" s="25">
        <f>7050990-753920</f>
        <v>6297070</v>
      </c>
      <c r="F39" s="25">
        <f>5885200-753920</f>
        <v>5131280</v>
      </c>
      <c r="G39" s="25">
        <f>5885200-753920</f>
        <v>5131280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66" customHeight="1" thickBot="1">
      <c r="A40" s="16" t="s">
        <v>57</v>
      </c>
      <c r="B40" s="7" t="s">
        <v>168</v>
      </c>
      <c r="C40" s="13" t="s">
        <v>25</v>
      </c>
      <c r="D40" s="20" t="s">
        <v>84</v>
      </c>
      <c r="E40" s="25">
        <v>753920</v>
      </c>
      <c r="F40" s="25">
        <v>753920</v>
      </c>
      <c r="G40" s="25">
        <v>753920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68.400000000000006" customHeight="1" thickBot="1">
      <c r="A41" s="16" t="s">
        <v>58</v>
      </c>
      <c r="B41" s="7" t="s">
        <v>20</v>
      </c>
      <c r="C41" s="13" t="s">
        <v>0</v>
      </c>
      <c r="D41" s="20" t="s">
        <v>84</v>
      </c>
      <c r="E41" s="11">
        <v>1363200</v>
      </c>
      <c r="F41" s="11">
        <v>1363200</v>
      </c>
      <c r="G41" s="11">
        <v>1363200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58.8" customHeight="1" thickBot="1">
      <c r="A42" s="16" t="s">
        <v>59</v>
      </c>
      <c r="B42" s="7" t="s">
        <v>38</v>
      </c>
      <c r="C42" s="13" t="s">
        <v>25</v>
      </c>
      <c r="D42" s="20" t="s">
        <v>49</v>
      </c>
      <c r="E42" s="25">
        <v>396180</v>
      </c>
      <c r="F42" s="25">
        <v>396180</v>
      </c>
      <c r="G42" s="25">
        <v>396180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55.35" customHeight="1" thickBot="1">
      <c r="A43" s="16" t="s">
        <v>98</v>
      </c>
      <c r="B43" s="10" t="s">
        <v>61</v>
      </c>
      <c r="C43" s="13" t="s">
        <v>25</v>
      </c>
      <c r="D43" s="20" t="s">
        <v>84</v>
      </c>
      <c r="E43" s="25">
        <v>191700</v>
      </c>
      <c r="F43" s="25">
        <v>191700</v>
      </c>
      <c r="G43" s="25">
        <v>191700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68.400000000000006" customHeight="1" thickBot="1">
      <c r="A44" s="16" t="s">
        <v>99</v>
      </c>
      <c r="B44" s="7" t="s">
        <v>62</v>
      </c>
      <c r="C44" s="13" t="s">
        <v>25</v>
      </c>
      <c r="D44" s="20" t="s">
        <v>84</v>
      </c>
      <c r="E44" s="11">
        <v>19156600</v>
      </c>
      <c r="F44" s="11">
        <v>18489000</v>
      </c>
      <c r="G44" s="11">
        <v>18461500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70.2" customHeight="1" thickBot="1">
      <c r="A45" s="16" t="s">
        <v>60</v>
      </c>
      <c r="B45" s="17" t="s">
        <v>119</v>
      </c>
      <c r="C45" s="13" t="s">
        <v>25</v>
      </c>
      <c r="D45" s="20" t="s">
        <v>103</v>
      </c>
      <c r="E45" s="25">
        <v>220817</v>
      </c>
      <c r="F45" s="25">
        <v>229263</v>
      </c>
      <c r="G45" s="25">
        <v>229263</v>
      </c>
      <c r="H45" s="30"/>
      <c r="I45" s="30"/>
      <c r="J45" s="30"/>
      <c r="K45" s="3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65.400000000000006" customHeight="1" thickBot="1">
      <c r="A46" s="16" t="s">
        <v>111</v>
      </c>
      <c r="B46" s="17" t="s">
        <v>119</v>
      </c>
      <c r="C46" s="13" t="s">
        <v>25</v>
      </c>
      <c r="D46" s="20" t="s">
        <v>91</v>
      </c>
      <c r="E46" s="25">
        <v>11622</v>
      </c>
      <c r="F46" s="25">
        <v>12067</v>
      </c>
      <c r="G46" s="25">
        <v>12067</v>
      </c>
      <c r="H46" s="30"/>
      <c r="I46" s="30"/>
      <c r="J46" s="30"/>
      <c r="K46" s="3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51" customHeight="1" thickBot="1">
      <c r="A47" s="16" t="s">
        <v>112</v>
      </c>
      <c r="B47" s="17" t="s">
        <v>122</v>
      </c>
      <c r="C47" s="13" t="s">
        <v>25</v>
      </c>
      <c r="D47" s="20" t="s">
        <v>103</v>
      </c>
      <c r="E47" s="25">
        <v>378787.88</v>
      </c>
      <c r="F47" s="25">
        <v>581395.35</v>
      </c>
      <c r="G47" s="25">
        <v>581395.35</v>
      </c>
      <c r="H47" s="33"/>
      <c r="I47" s="33"/>
      <c r="J47" s="33"/>
      <c r="K47" s="3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51" customHeight="1" thickBot="1">
      <c r="A48" s="16" t="s">
        <v>116</v>
      </c>
      <c r="B48" s="17" t="s">
        <v>122</v>
      </c>
      <c r="C48" s="13" t="s">
        <v>25</v>
      </c>
      <c r="D48" s="20" t="s">
        <v>91</v>
      </c>
      <c r="E48" s="25">
        <v>19937</v>
      </c>
      <c r="F48" s="25">
        <v>30600</v>
      </c>
      <c r="G48" s="25">
        <v>30600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66.599999999999994" customHeight="1" thickBot="1">
      <c r="A49" s="16" t="s">
        <v>117</v>
      </c>
      <c r="B49" s="17" t="s">
        <v>137</v>
      </c>
      <c r="C49" s="13" t="s">
        <v>25</v>
      </c>
      <c r="D49" s="20" t="s">
        <v>136</v>
      </c>
      <c r="E49" s="25">
        <v>4366247.45</v>
      </c>
      <c r="F49" s="25">
        <v>4366247.45</v>
      </c>
      <c r="G49" s="25">
        <v>4183904.3</v>
      </c>
      <c r="H49" s="30"/>
      <c r="I49" s="30"/>
      <c r="J49" s="30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63" customHeight="1" thickBot="1">
      <c r="A50" s="16" t="s">
        <v>118</v>
      </c>
      <c r="B50" s="17" t="s">
        <v>137</v>
      </c>
      <c r="C50" s="13" t="s">
        <v>25</v>
      </c>
      <c r="D50" s="20" t="s">
        <v>103</v>
      </c>
      <c r="E50" s="25">
        <v>278696.65999999997</v>
      </c>
      <c r="F50" s="25">
        <v>278696.65999999997</v>
      </c>
      <c r="G50" s="25">
        <v>267057.77</v>
      </c>
      <c r="H50" s="30"/>
      <c r="I50" s="30"/>
      <c r="J50" s="30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63" customHeight="1" thickBot="1">
      <c r="A51" s="16" t="s">
        <v>120</v>
      </c>
      <c r="B51" s="17" t="s">
        <v>137</v>
      </c>
      <c r="C51" s="13" t="s">
        <v>25</v>
      </c>
      <c r="D51" s="20" t="s">
        <v>91</v>
      </c>
      <c r="E51" s="25">
        <v>244471</v>
      </c>
      <c r="F51" s="25">
        <v>244471</v>
      </c>
      <c r="G51" s="25">
        <v>234262</v>
      </c>
      <c r="H51" s="30"/>
      <c r="I51" s="30"/>
      <c r="J51" s="30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65.400000000000006" customHeight="1" thickBot="1">
      <c r="A52" s="16" t="s">
        <v>121</v>
      </c>
      <c r="B52" s="17" t="s">
        <v>138</v>
      </c>
      <c r="C52" s="13" t="s">
        <v>25</v>
      </c>
      <c r="D52" s="20" t="s">
        <v>136</v>
      </c>
      <c r="E52" s="25">
        <v>7812000</v>
      </c>
      <c r="F52" s="25">
        <v>7343280</v>
      </c>
      <c r="G52" s="25">
        <v>7343280</v>
      </c>
      <c r="H52" s="30"/>
      <c r="I52" s="30"/>
      <c r="J52" s="30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83.4" customHeight="1" thickBot="1">
      <c r="A53" s="16" t="s">
        <v>123</v>
      </c>
      <c r="B53" s="17" t="s">
        <v>166</v>
      </c>
      <c r="C53" s="13" t="s">
        <v>25</v>
      </c>
      <c r="D53" s="20" t="s">
        <v>136</v>
      </c>
      <c r="E53" s="25">
        <v>1048319.7</v>
      </c>
      <c r="F53" s="25">
        <v>1033424.25</v>
      </c>
      <c r="G53" s="25">
        <v>1033424.25</v>
      </c>
      <c r="H53" s="30"/>
      <c r="I53" s="30"/>
      <c r="J53" s="30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85.8" customHeight="1" thickBot="1">
      <c r="A54" s="16" t="s">
        <v>124</v>
      </c>
      <c r="B54" s="17" t="s">
        <v>169</v>
      </c>
      <c r="C54" s="13" t="s">
        <v>25</v>
      </c>
      <c r="D54" s="20" t="s">
        <v>103</v>
      </c>
      <c r="E54" s="25">
        <v>10589.09</v>
      </c>
      <c r="F54" s="25">
        <v>10438.629999999999</v>
      </c>
      <c r="G54" s="25">
        <v>10438.629999999999</v>
      </c>
      <c r="H54" s="3"/>
      <c r="I54" s="3"/>
      <c r="J54" s="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55.35" customHeight="1" thickBot="1">
      <c r="A55" s="52" t="s">
        <v>26</v>
      </c>
      <c r="B55" s="76" t="s">
        <v>21</v>
      </c>
      <c r="C55" s="55" t="s">
        <v>47</v>
      </c>
      <c r="D55" s="20" t="s">
        <v>49</v>
      </c>
      <c r="E55" s="11">
        <f t="shared" ref="E55:G55" si="9">E60+E61+E62</f>
        <v>9502130</v>
      </c>
      <c r="F55" s="11">
        <f t="shared" si="9"/>
        <v>9474330</v>
      </c>
      <c r="G55" s="11">
        <f t="shared" si="9"/>
        <v>10887130</v>
      </c>
      <c r="H55" s="3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54.15" customHeight="1" thickBot="1">
      <c r="A56" s="53"/>
      <c r="B56" s="77"/>
      <c r="C56" s="56"/>
      <c r="D56" s="20" t="s">
        <v>50</v>
      </c>
      <c r="E56" s="11">
        <v>0</v>
      </c>
      <c r="F56" s="11">
        <v>0</v>
      </c>
      <c r="G56" s="11">
        <v>0</v>
      </c>
      <c r="H56" s="3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56.4" customHeight="1" thickBot="1">
      <c r="A57" s="53"/>
      <c r="B57" s="77"/>
      <c r="C57" s="56"/>
      <c r="D57" s="20" t="s">
        <v>84</v>
      </c>
      <c r="E57" s="11">
        <v>0</v>
      </c>
      <c r="F57" s="11">
        <v>0</v>
      </c>
      <c r="G57" s="11">
        <v>0</v>
      </c>
      <c r="H57" s="39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44.4" customHeight="1" thickBot="1">
      <c r="A58" s="53"/>
      <c r="B58" s="77"/>
      <c r="C58" s="56"/>
      <c r="D58" s="20" t="s">
        <v>51</v>
      </c>
      <c r="E58" s="11">
        <v>0</v>
      </c>
      <c r="F58" s="11">
        <v>0</v>
      </c>
      <c r="G58" s="11">
        <v>0</v>
      </c>
      <c r="H58" s="3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5.8" thickBot="1">
      <c r="A59" s="54"/>
      <c r="B59" s="78"/>
      <c r="C59" s="57"/>
      <c r="D59" s="20" t="s">
        <v>52</v>
      </c>
      <c r="E59" s="11">
        <f t="shared" ref="E59:F59" si="10">E55+E56+E57+E58</f>
        <v>9502130</v>
      </c>
      <c r="F59" s="11">
        <f t="shared" si="10"/>
        <v>9474330</v>
      </c>
      <c r="G59" s="11">
        <f t="shared" ref="G59" si="11">G55+G56+G57+G58</f>
        <v>10887130</v>
      </c>
      <c r="H59" s="3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66.3" customHeight="1" thickBot="1">
      <c r="A60" s="16" t="s">
        <v>12</v>
      </c>
      <c r="B60" s="37" t="s">
        <v>22</v>
      </c>
      <c r="C60" s="38" t="s">
        <v>0</v>
      </c>
      <c r="D60" s="20" t="s">
        <v>49</v>
      </c>
      <c r="E60" s="11">
        <v>187600</v>
      </c>
      <c r="F60" s="11">
        <v>187600</v>
      </c>
      <c r="G60" s="11">
        <v>187600</v>
      </c>
      <c r="H60" s="3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74.849999999999994" customHeight="1" thickBot="1">
      <c r="A61" s="16" t="s">
        <v>13</v>
      </c>
      <c r="B61" s="9" t="s">
        <v>40</v>
      </c>
      <c r="C61" s="13" t="s">
        <v>25</v>
      </c>
      <c r="D61" s="20" t="s">
        <v>49</v>
      </c>
      <c r="E61" s="11">
        <v>929430</v>
      </c>
      <c r="F61" s="11">
        <v>929430</v>
      </c>
      <c r="G61" s="11">
        <v>929430</v>
      </c>
      <c r="H61" s="3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5.55000000000001" customHeight="1" thickBot="1">
      <c r="A62" s="16" t="s">
        <v>14</v>
      </c>
      <c r="B62" s="9" t="s">
        <v>63</v>
      </c>
      <c r="C62" s="38" t="s">
        <v>0</v>
      </c>
      <c r="D62" s="20" t="s">
        <v>49</v>
      </c>
      <c r="E62" s="11">
        <v>8385100</v>
      </c>
      <c r="F62" s="11">
        <v>8357300</v>
      </c>
      <c r="G62" s="11">
        <v>9770100</v>
      </c>
      <c r="H62" s="3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59.4" customHeight="1" thickBot="1">
      <c r="A63" s="52" t="s">
        <v>27</v>
      </c>
      <c r="B63" s="73" t="s">
        <v>64</v>
      </c>
      <c r="C63" s="55" t="s">
        <v>65</v>
      </c>
      <c r="D63" s="20" t="s">
        <v>49</v>
      </c>
      <c r="E63" s="11">
        <v>0</v>
      </c>
      <c r="F63" s="11">
        <v>0</v>
      </c>
      <c r="G63" s="11">
        <v>0</v>
      </c>
      <c r="H63" s="39"/>
      <c r="I63" s="1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50.1" customHeight="1" thickBot="1">
      <c r="A64" s="53"/>
      <c r="B64" s="74"/>
      <c r="C64" s="56"/>
      <c r="D64" s="20" t="s">
        <v>50</v>
      </c>
      <c r="E64" s="11">
        <v>0</v>
      </c>
      <c r="F64" s="11">
        <v>0</v>
      </c>
      <c r="G64" s="11">
        <v>0</v>
      </c>
      <c r="H64" s="39"/>
      <c r="I64" s="1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62.85" customHeight="1" thickBot="1">
      <c r="A65" s="53"/>
      <c r="B65" s="74"/>
      <c r="C65" s="56"/>
      <c r="D65" s="20" t="s">
        <v>84</v>
      </c>
      <c r="E65" s="11">
        <f>E68+E74+E77</f>
        <v>473059</v>
      </c>
      <c r="F65" s="11">
        <f>F68+F74+F77</f>
        <v>0</v>
      </c>
      <c r="G65" s="11">
        <f>G68+G74+G77</f>
        <v>0</v>
      </c>
      <c r="H65" s="39"/>
      <c r="I65" s="1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47.85" customHeight="1" thickBot="1">
      <c r="A66" s="53"/>
      <c r="B66" s="74"/>
      <c r="C66" s="56"/>
      <c r="D66" s="20" t="s">
        <v>51</v>
      </c>
      <c r="E66" s="11">
        <v>0</v>
      </c>
      <c r="F66" s="11">
        <v>0</v>
      </c>
      <c r="G66" s="11">
        <v>0</v>
      </c>
      <c r="H66" s="39"/>
      <c r="I66" s="1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36.299999999999997" customHeight="1" thickBot="1">
      <c r="A67" s="54"/>
      <c r="B67" s="75"/>
      <c r="C67" s="57"/>
      <c r="D67" s="20" t="s">
        <v>52</v>
      </c>
      <c r="E67" s="11">
        <f t="shared" ref="E67:F67" si="12">E63+E64+E65+E66</f>
        <v>473059</v>
      </c>
      <c r="F67" s="11">
        <f t="shared" si="12"/>
        <v>0</v>
      </c>
      <c r="G67" s="11">
        <f t="shared" ref="G67" si="13">G63+G64+G65+G66</f>
        <v>0</v>
      </c>
      <c r="H67" s="39"/>
      <c r="I67" s="1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30.6" thickBot="1">
      <c r="A68" s="14" t="s">
        <v>15</v>
      </c>
      <c r="B68" s="61" t="s">
        <v>24</v>
      </c>
      <c r="C68" s="62"/>
      <c r="D68" s="63"/>
      <c r="E68" s="11">
        <f>SUM(E69:E73)</f>
        <v>241903</v>
      </c>
      <c r="F68" s="11">
        <f>SUM(F69:F73)</f>
        <v>0</v>
      </c>
      <c r="G68" s="11">
        <f>SUM(G69:G73)</f>
        <v>0</v>
      </c>
      <c r="H68" s="3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74.25" customHeight="1" thickBot="1">
      <c r="A69" s="16" t="s">
        <v>66</v>
      </c>
      <c r="B69" s="10" t="s">
        <v>85</v>
      </c>
      <c r="C69" s="13" t="s">
        <v>25</v>
      </c>
      <c r="D69" s="20" t="s">
        <v>84</v>
      </c>
      <c r="E69" s="11">
        <v>50400</v>
      </c>
      <c r="F69" s="11">
        <v>0</v>
      </c>
      <c r="G69" s="11">
        <v>0</v>
      </c>
      <c r="H69" s="3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72" customHeight="1" thickBot="1">
      <c r="A70" s="16" t="s">
        <v>67</v>
      </c>
      <c r="B70" s="8" t="s">
        <v>133</v>
      </c>
      <c r="C70" s="13" t="s">
        <v>25</v>
      </c>
      <c r="D70" s="20" t="s">
        <v>84</v>
      </c>
      <c r="E70" s="11">
        <v>148723</v>
      </c>
      <c r="F70" s="11">
        <v>0</v>
      </c>
      <c r="G70" s="11">
        <v>0</v>
      </c>
      <c r="H70" s="3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72" customHeight="1" thickBot="1">
      <c r="A71" s="16" t="s">
        <v>68</v>
      </c>
      <c r="B71" s="9" t="s">
        <v>86</v>
      </c>
      <c r="C71" s="13" t="s">
        <v>25</v>
      </c>
      <c r="D71" s="20" t="s">
        <v>84</v>
      </c>
      <c r="E71" s="11">
        <v>31500</v>
      </c>
      <c r="F71" s="11">
        <v>0</v>
      </c>
      <c r="G71" s="11">
        <v>0</v>
      </c>
      <c r="H71" s="3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57" customHeight="1" thickBot="1">
      <c r="A72" s="16" t="s">
        <v>101</v>
      </c>
      <c r="B72" s="22" t="s">
        <v>87</v>
      </c>
      <c r="C72" s="13" t="s">
        <v>25</v>
      </c>
      <c r="D72" s="20" t="s">
        <v>84</v>
      </c>
      <c r="E72" s="11">
        <v>5280</v>
      </c>
      <c r="F72" s="11">
        <v>0</v>
      </c>
      <c r="G72" s="11">
        <v>0</v>
      </c>
      <c r="H72" s="3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75.75" customHeight="1" thickBot="1">
      <c r="A73" s="16" t="s">
        <v>102</v>
      </c>
      <c r="B73" s="9" t="s">
        <v>88</v>
      </c>
      <c r="C73" s="13" t="s">
        <v>25</v>
      </c>
      <c r="D73" s="20" t="s">
        <v>84</v>
      </c>
      <c r="E73" s="11">
        <v>6000</v>
      </c>
      <c r="F73" s="11">
        <v>0</v>
      </c>
      <c r="G73" s="11">
        <v>0</v>
      </c>
      <c r="H73" s="3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66" customHeight="1" thickBot="1">
      <c r="A74" s="14" t="s">
        <v>129</v>
      </c>
      <c r="B74" s="67" t="s">
        <v>152</v>
      </c>
      <c r="C74" s="68"/>
      <c r="D74" s="69"/>
      <c r="E74" s="11">
        <f>E75+E76</f>
        <v>66056</v>
      </c>
      <c r="F74" s="11">
        <f t="shared" ref="F74:G74" si="14">F75+F76</f>
        <v>0</v>
      </c>
      <c r="G74" s="11">
        <f t="shared" si="14"/>
        <v>0</v>
      </c>
      <c r="H74" s="3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86.4" customHeight="1" thickBot="1">
      <c r="A75" s="31" t="s">
        <v>130</v>
      </c>
      <c r="B75" s="8" t="s">
        <v>144</v>
      </c>
      <c r="C75" s="13" t="s">
        <v>25</v>
      </c>
      <c r="D75" s="20" t="s">
        <v>84</v>
      </c>
      <c r="E75" s="11">
        <v>51056</v>
      </c>
      <c r="F75" s="11">
        <v>0</v>
      </c>
      <c r="G75" s="11">
        <v>0</v>
      </c>
      <c r="H75" s="3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68.400000000000006" customHeight="1" thickBot="1">
      <c r="A76" s="31" t="s">
        <v>131</v>
      </c>
      <c r="B76" s="8" t="s">
        <v>140</v>
      </c>
      <c r="C76" s="13" t="s">
        <v>25</v>
      </c>
      <c r="D76" s="20" t="s">
        <v>84</v>
      </c>
      <c r="E76" s="11">
        <v>15000</v>
      </c>
      <c r="F76" s="11">
        <v>0</v>
      </c>
      <c r="G76" s="11">
        <v>0</v>
      </c>
      <c r="H76" s="39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66" customHeight="1" thickBot="1">
      <c r="A77" s="14" t="s">
        <v>132</v>
      </c>
      <c r="B77" s="67" t="s">
        <v>153</v>
      </c>
      <c r="C77" s="68"/>
      <c r="D77" s="69"/>
      <c r="E77" s="11">
        <f>E78</f>
        <v>165100</v>
      </c>
      <c r="F77" s="11">
        <f t="shared" ref="F77:G77" si="15">F78</f>
        <v>0</v>
      </c>
      <c r="G77" s="11">
        <f t="shared" si="15"/>
        <v>0</v>
      </c>
      <c r="H77" s="3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79.2" customHeight="1" thickBot="1">
      <c r="A78" s="31" t="s">
        <v>134</v>
      </c>
      <c r="B78" s="8" t="s">
        <v>135</v>
      </c>
      <c r="C78" s="13" t="s">
        <v>25</v>
      </c>
      <c r="D78" s="20" t="s">
        <v>84</v>
      </c>
      <c r="E78" s="11">
        <v>165100</v>
      </c>
      <c r="F78" s="11">
        <v>0</v>
      </c>
      <c r="G78" s="11">
        <v>0</v>
      </c>
      <c r="H78" s="39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75.75" customHeight="1" thickBot="1">
      <c r="A79" s="64" t="s">
        <v>28</v>
      </c>
      <c r="B79" s="76" t="s">
        <v>69</v>
      </c>
      <c r="C79" s="55" t="s">
        <v>65</v>
      </c>
      <c r="D79" s="20" t="s">
        <v>49</v>
      </c>
      <c r="E79" s="11">
        <v>0</v>
      </c>
      <c r="F79" s="11">
        <v>0</v>
      </c>
      <c r="G79" s="11">
        <v>0</v>
      </c>
      <c r="H79" s="3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64.8" customHeight="1" thickBot="1">
      <c r="A80" s="65"/>
      <c r="B80" s="77"/>
      <c r="C80" s="56"/>
      <c r="D80" s="20" t="s">
        <v>50</v>
      </c>
      <c r="E80" s="11">
        <v>0</v>
      </c>
      <c r="F80" s="11">
        <v>0</v>
      </c>
      <c r="G80" s="11">
        <v>0</v>
      </c>
      <c r="H80" s="39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56.4" customHeight="1" thickBot="1">
      <c r="A81" s="65"/>
      <c r="B81" s="77"/>
      <c r="C81" s="56"/>
      <c r="D81" s="20" t="s">
        <v>84</v>
      </c>
      <c r="E81" s="11">
        <f>SUM(E84:E89)</f>
        <v>1646055.78</v>
      </c>
      <c r="F81" s="11">
        <f>SUM(F84:F89)</f>
        <v>0</v>
      </c>
      <c r="G81" s="11">
        <f>SUM(G84:G89)</f>
        <v>0</v>
      </c>
      <c r="H81" s="3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60" customHeight="1" thickBot="1">
      <c r="A82" s="65"/>
      <c r="B82" s="77"/>
      <c r="C82" s="56"/>
      <c r="D82" s="20" t="s">
        <v>51</v>
      </c>
      <c r="E82" s="11">
        <v>0</v>
      </c>
      <c r="F82" s="11">
        <v>0</v>
      </c>
      <c r="G82" s="11">
        <v>0</v>
      </c>
      <c r="H82" s="39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5.8" thickBot="1">
      <c r="A83" s="66"/>
      <c r="B83" s="78"/>
      <c r="C83" s="57"/>
      <c r="D83" s="20" t="s">
        <v>52</v>
      </c>
      <c r="E83" s="11">
        <f t="shared" ref="E83:F83" si="16">E79+E80+E81+E82</f>
        <v>1646055.78</v>
      </c>
      <c r="F83" s="11">
        <f t="shared" si="16"/>
        <v>0</v>
      </c>
      <c r="G83" s="11">
        <f t="shared" ref="G83" si="17">G79+G80+G81+G82</f>
        <v>0</v>
      </c>
      <c r="H83" s="39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66.599999999999994" customHeight="1" thickBot="1">
      <c r="A84" s="16" t="s">
        <v>30</v>
      </c>
      <c r="B84" s="6" t="s">
        <v>90</v>
      </c>
      <c r="C84" s="13" t="s">
        <v>25</v>
      </c>
      <c r="D84" s="20" t="s">
        <v>84</v>
      </c>
      <c r="E84" s="11">
        <v>18000</v>
      </c>
      <c r="F84" s="11">
        <v>0</v>
      </c>
      <c r="G84" s="11">
        <v>0</v>
      </c>
      <c r="H84" s="39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66.599999999999994" customHeight="1" thickBot="1">
      <c r="A85" s="16" t="s">
        <v>36</v>
      </c>
      <c r="B85" s="6" t="s">
        <v>89</v>
      </c>
      <c r="C85" s="13" t="s">
        <v>25</v>
      </c>
      <c r="D85" s="20" t="s">
        <v>84</v>
      </c>
      <c r="E85" s="11">
        <v>35500</v>
      </c>
      <c r="F85" s="11">
        <v>0</v>
      </c>
      <c r="G85" s="11">
        <v>0</v>
      </c>
      <c r="H85" s="40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63" customHeight="1" thickBot="1">
      <c r="A86" s="16" t="s">
        <v>37</v>
      </c>
      <c r="B86" s="32" t="s">
        <v>146</v>
      </c>
      <c r="C86" s="13" t="s">
        <v>25</v>
      </c>
      <c r="D86" s="20" t="s">
        <v>84</v>
      </c>
      <c r="E86" s="11">
        <v>926733.78</v>
      </c>
      <c r="F86" s="11">
        <v>0</v>
      </c>
      <c r="G86" s="11">
        <v>0</v>
      </c>
      <c r="H86" s="39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84.6" customHeight="1" thickBot="1">
      <c r="A87" s="16" t="s">
        <v>39</v>
      </c>
      <c r="B87" s="10" t="s">
        <v>148</v>
      </c>
      <c r="C87" s="13" t="s">
        <v>25</v>
      </c>
      <c r="D87" s="20" t="s">
        <v>84</v>
      </c>
      <c r="E87" s="11">
        <v>54900</v>
      </c>
      <c r="F87" s="11">
        <v>0</v>
      </c>
      <c r="G87" s="11">
        <v>0</v>
      </c>
      <c r="H87" s="39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84.6" customHeight="1" thickBot="1">
      <c r="A88" s="16" t="s">
        <v>127</v>
      </c>
      <c r="B88" s="10" t="s">
        <v>154</v>
      </c>
      <c r="C88" s="13" t="s">
        <v>25</v>
      </c>
      <c r="D88" s="20" t="s">
        <v>84</v>
      </c>
      <c r="E88" s="11">
        <v>600422</v>
      </c>
      <c r="F88" s="11">
        <v>0</v>
      </c>
      <c r="G88" s="11">
        <v>0</v>
      </c>
      <c r="H88" s="3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84.6" customHeight="1" thickBot="1">
      <c r="A89" s="16" t="s">
        <v>128</v>
      </c>
      <c r="B89" s="32" t="s">
        <v>149</v>
      </c>
      <c r="C89" s="13" t="s">
        <v>25</v>
      </c>
      <c r="D89" s="20" t="s">
        <v>84</v>
      </c>
      <c r="E89" s="11">
        <v>10500</v>
      </c>
      <c r="F89" s="11">
        <v>0</v>
      </c>
      <c r="G89" s="11">
        <v>0</v>
      </c>
      <c r="H89" s="39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50.7" customHeight="1" thickBot="1">
      <c r="A90" s="52" t="s">
        <v>29</v>
      </c>
      <c r="B90" s="76" t="s">
        <v>70</v>
      </c>
      <c r="C90" s="55" t="s">
        <v>71</v>
      </c>
      <c r="D90" s="20" t="s">
        <v>49</v>
      </c>
      <c r="E90" s="11">
        <v>0</v>
      </c>
      <c r="F90" s="11">
        <v>0</v>
      </c>
      <c r="G90" s="11">
        <v>0</v>
      </c>
      <c r="H90" s="3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56.4" customHeight="1" thickBot="1">
      <c r="A91" s="53"/>
      <c r="B91" s="77"/>
      <c r="C91" s="56"/>
      <c r="D91" s="20" t="s">
        <v>50</v>
      </c>
      <c r="E91" s="11">
        <v>0</v>
      </c>
      <c r="F91" s="11">
        <v>0</v>
      </c>
      <c r="G91" s="11">
        <v>0</v>
      </c>
      <c r="H91" s="39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52.95" customHeight="1" thickBot="1">
      <c r="A92" s="53"/>
      <c r="B92" s="77"/>
      <c r="C92" s="56"/>
      <c r="D92" s="20" t="s">
        <v>84</v>
      </c>
      <c r="E92" s="11">
        <f>E95+E97+E104+E106</f>
        <v>123400</v>
      </c>
      <c r="F92" s="11">
        <f t="shared" ref="F92:G92" si="18">F95+F97+F104+F106</f>
        <v>0</v>
      </c>
      <c r="G92" s="11">
        <f t="shared" si="18"/>
        <v>0</v>
      </c>
      <c r="H92" s="3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43.2" customHeight="1" thickBot="1">
      <c r="A93" s="53"/>
      <c r="B93" s="77"/>
      <c r="C93" s="56"/>
      <c r="D93" s="20" t="s">
        <v>51</v>
      </c>
      <c r="E93" s="11">
        <v>0</v>
      </c>
      <c r="F93" s="11">
        <v>0</v>
      </c>
      <c r="G93" s="11">
        <v>0</v>
      </c>
      <c r="H93" s="39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8.2" customHeight="1" thickBot="1">
      <c r="A94" s="54"/>
      <c r="B94" s="78"/>
      <c r="C94" s="57"/>
      <c r="D94" s="20" t="s">
        <v>52</v>
      </c>
      <c r="E94" s="11">
        <f t="shared" ref="E94:F94" si="19">E90+E91+E92+E93</f>
        <v>123400</v>
      </c>
      <c r="F94" s="11">
        <f t="shared" si="19"/>
        <v>0</v>
      </c>
      <c r="G94" s="11">
        <f t="shared" ref="G94" si="20">G90+G91+G92+G93</f>
        <v>0</v>
      </c>
      <c r="H94" s="3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46.2" customHeight="1" thickBot="1">
      <c r="A95" s="58" t="s">
        <v>92</v>
      </c>
      <c r="B95" s="59"/>
      <c r="C95" s="59"/>
      <c r="D95" s="60"/>
      <c r="E95" s="11">
        <f t="shared" ref="E95:G95" si="21">E96</f>
        <v>9600</v>
      </c>
      <c r="F95" s="11">
        <f t="shared" si="21"/>
        <v>0</v>
      </c>
      <c r="G95" s="11">
        <f t="shared" si="21"/>
        <v>0</v>
      </c>
      <c r="H95" s="39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50.4" customHeight="1" thickBot="1">
      <c r="A96" s="16" t="s">
        <v>73</v>
      </c>
      <c r="B96" s="7" t="s">
        <v>165</v>
      </c>
      <c r="C96" s="13" t="s">
        <v>0</v>
      </c>
      <c r="D96" s="20" t="s">
        <v>84</v>
      </c>
      <c r="E96" s="11">
        <v>9600</v>
      </c>
      <c r="F96" s="11">
        <v>0</v>
      </c>
      <c r="G96" s="11">
        <v>0</v>
      </c>
      <c r="H96" s="3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64.2" customHeight="1" thickBot="1">
      <c r="A97" s="85" t="s">
        <v>159</v>
      </c>
      <c r="B97" s="86"/>
      <c r="C97" s="86"/>
      <c r="D97" s="87"/>
      <c r="E97" s="11">
        <f>E98+E99+E100+E101+E102+E103</f>
        <v>32300</v>
      </c>
      <c r="F97" s="11">
        <f t="shared" ref="F97:G97" si="22">F98+F99+F100+F101+F102+F103</f>
        <v>0</v>
      </c>
      <c r="G97" s="11">
        <f t="shared" si="22"/>
        <v>0</v>
      </c>
      <c r="H97" s="39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49.2" customHeight="1" thickBot="1">
      <c r="A98" s="16" t="s">
        <v>74</v>
      </c>
      <c r="B98" s="7" t="s">
        <v>2</v>
      </c>
      <c r="C98" s="18" t="s">
        <v>0</v>
      </c>
      <c r="D98" s="20" t="s">
        <v>84</v>
      </c>
      <c r="E98" s="11">
        <v>4200</v>
      </c>
      <c r="F98" s="11">
        <v>0</v>
      </c>
      <c r="G98" s="11">
        <v>0</v>
      </c>
      <c r="H98" s="3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49.2" customHeight="1" thickBot="1">
      <c r="A99" s="16" t="s">
        <v>93</v>
      </c>
      <c r="B99" s="17" t="s">
        <v>155</v>
      </c>
      <c r="C99" s="18" t="s">
        <v>0</v>
      </c>
      <c r="D99" s="20" t="s">
        <v>84</v>
      </c>
      <c r="E99" s="11">
        <v>4200</v>
      </c>
      <c r="F99" s="11">
        <v>0</v>
      </c>
      <c r="G99" s="11">
        <v>0</v>
      </c>
      <c r="H99" s="3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48" customHeight="1" thickBot="1">
      <c r="A100" s="16" t="s">
        <v>94</v>
      </c>
      <c r="B100" s="7" t="s">
        <v>156</v>
      </c>
      <c r="C100" s="18" t="s">
        <v>0</v>
      </c>
      <c r="D100" s="20" t="s">
        <v>84</v>
      </c>
      <c r="E100" s="11">
        <v>4200</v>
      </c>
      <c r="F100" s="11">
        <v>0</v>
      </c>
      <c r="G100" s="11">
        <v>0</v>
      </c>
      <c r="H100" s="3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48" customHeight="1" thickBot="1">
      <c r="A101" s="16" t="s">
        <v>109</v>
      </c>
      <c r="B101" s="17" t="s">
        <v>157</v>
      </c>
      <c r="C101" s="18" t="s">
        <v>0</v>
      </c>
      <c r="D101" s="20" t="s">
        <v>84</v>
      </c>
      <c r="E101" s="11">
        <v>4200</v>
      </c>
      <c r="F101" s="11">
        <v>0</v>
      </c>
      <c r="G101" s="11">
        <v>0</v>
      </c>
      <c r="H101" s="39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50.7" customHeight="1" thickBot="1">
      <c r="A102" s="16" t="s">
        <v>163</v>
      </c>
      <c r="B102" s="17" t="s">
        <v>158</v>
      </c>
      <c r="C102" s="18" t="s">
        <v>0</v>
      </c>
      <c r="D102" s="20" t="s">
        <v>84</v>
      </c>
      <c r="E102" s="11">
        <v>11300</v>
      </c>
      <c r="F102" s="11">
        <v>0</v>
      </c>
      <c r="G102" s="11">
        <v>0</v>
      </c>
      <c r="H102" s="39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50.4" customHeight="1" thickBot="1">
      <c r="A103" s="16" t="s">
        <v>164</v>
      </c>
      <c r="B103" s="19" t="s">
        <v>82</v>
      </c>
      <c r="C103" s="18" t="s">
        <v>0</v>
      </c>
      <c r="D103" s="20" t="s">
        <v>84</v>
      </c>
      <c r="E103" s="11">
        <v>4200</v>
      </c>
      <c r="F103" s="11">
        <v>0</v>
      </c>
      <c r="G103" s="11">
        <v>0</v>
      </c>
      <c r="H103" s="39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45.6" customHeight="1" thickBot="1">
      <c r="A104" s="58" t="s">
        <v>95</v>
      </c>
      <c r="B104" s="59"/>
      <c r="C104" s="59"/>
      <c r="D104" s="60"/>
      <c r="E104" s="11">
        <f>E105</f>
        <v>7750</v>
      </c>
      <c r="F104" s="11">
        <f t="shared" ref="F104:G104" si="23">F105</f>
        <v>0</v>
      </c>
      <c r="G104" s="11">
        <f t="shared" si="23"/>
        <v>0</v>
      </c>
      <c r="H104" s="39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52.95" customHeight="1" thickBot="1">
      <c r="A105" s="16" t="s">
        <v>75</v>
      </c>
      <c r="B105" s="17" t="s">
        <v>104</v>
      </c>
      <c r="C105" s="18" t="s">
        <v>0</v>
      </c>
      <c r="D105" s="20" t="s">
        <v>84</v>
      </c>
      <c r="E105" s="11">
        <v>7750</v>
      </c>
      <c r="F105" s="11">
        <v>0</v>
      </c>
      <c r="G105" s="11">
        <v>0</v>
      </c>
      <c r="H105" s="39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40.200000000000003" customHeight="1" thickBot="1">
      <c r="A106" s="58" t="s">
        <v>160</v>
      </c>
      <c r="B106" s="59"/>
      <c r="C106" s="59"/>
      <c r="D106" s="15"/>
      <c r="E106" s="11">
        <f>E108+E109+E110+E111+E112+E113+E114+E115+E116+E107+E118+E117</f>
        <v>73750</v>
      </c>
      <c r="F106" s="11">
        <f t="shared" ref="F106:G106" si="24">F108+F109+F110+F111+F112+F113+F114+F115+F116+F107+F118+F117</f>
        <v>0</v>
      </c>
      <c r="G106" s="11">
        <f t="shared" si="24"/>
        <v>0</v>
      </c>
      <c r="H106" s="39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57" customHeight="1" thickBot="1">
      <c r="A107" s="16" t="s">
        <v>76</v>
      </c>
      <c r="B107" s="7" t="s">
        <v>161</v>
      </c>
      <c r="C107" s="18" t="s">
        <v>0</v>
      </c>
      <c r="D107" s="20" t="s">
        <v>84</v>
      </c>
      <c r="E107" s="11">
        <v>4800</v>
      </c>
      <c r="F107" s="11">
        <v>0</v>
      </c>
      <c r="G107" s="11">
        <v>0</v>
      </c>
      <c r="H107" s="39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52.8" customHeight="1" thickBot="1">
      <c r="A108" s="16" t="s">
        <v>77</v>
      </c>
      <c r="B108" s="7" t="s">
        <v>3</v>
      </c>
      <c r="C108" s="18" t="s">
        <v>0</v>
      </c>
      <c r="D108" s="20" t="s">
        <v>84</v>
      </c>
      <c r="E108" s="11">
        <v>15500</v>
      </c>
      <c r="F108" s="11">
        <v>0</v>
      </c>
      <c r="G108" s="11">
        <v>0</v>
      </c>
      <c r="H108" s="39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51" customHeight="1" thickBot="1">
      <c r="A109" s="16" t="s">
        <v>78</v>
      </c>
      <c r="B109" s="7" t="s">
        <v>162</v>
      </c>
      <c r="C109" s="18" t="s">
        <v>0</v>
      </c>
      <c r="D109" s="20" t="s">
        <v>84</v>
      </c>
      <c r="E109" s="11">
        <v>4650</v>
      </c>
      <c r="F109" s="11">
        <v>0</v>
      </c>
      <c r="G109" s="11">
        <v>0</v>
      </c>
      <c r="H109" s="39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58.2" customHeight="1" thickBot="1">
      <c r="A110" s="16" t="s">
        <v>79</v>
      </c>
      <c r="B110" s="19" t="s">
        <v>42</v>
      </c>
      <c r="C110" s="18" t="s">
        <v>0</v>
      </c>
      <c r="D110" s="20" t="s">
        <v>84</v>
      </c>
      <c r="E110" s="11">
        <v>11100</v>
      </c>
      <c r="F110" s="11">
        <v>0</v>
      </c>
      <c r="G110" s="11">
        <v>0</v>
      </c>
      <c r="H110" s="39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55.35" customHeight="1" thickBot="1">
      <c r="A111" s="16" t="s">
        <v>80</v>
      </c>
      <c r="B111" s="19" t="s">
        <v>96</v>
      </c>
      <c r="C111" s="18" t="s">
        <v>0</v>
      </c>
      <c r="D111" s="20" t="s">
        <v>84</v>
      </c>
      <c r="E111" s="11">
        <v>5650</v>
      </c>
      <c r="F111" s="11">
        <v>0</v>
      </c>
      <c r="G111" s="11">
        <v>0</v>
      </c>
      <c r="H111" s="39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51.6" customHeight="1" thickBot="1">
      <c r="A112" s="16" t="s">
        <v>81</v>
      </c>
      <c r="B112" s="19" t="s">
        <v>143</v>
      </c>
      <c r="C112" s="18" t="s">
        <v>0</v>
      </c>
      <c r="D112" s="20" t="s">
        <v>84</v>
      </c>
      <c r="E112" s="11">
        <v>3750</v>
      </c>
      <c r="F112" s="11">
        <v>0</v>
      </c>
      <c r="G112" s="11">
        <v>0</v>
      </c>
      <c r="H112" s="39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52.8" customHeight="1" thickBot="1">
      <c r="A113" s="16" t="s">
        <v>105</v>
      </c>
      <c r="B113" s="19" t="s">
        <v>142</v>
      </c>
      <c r="C113" s="18" t="s">
        <v>0</v>
      </c>
      <c r="D113" s="20" t="s">
        <v>84</v>
      </c>
      <c r="E113" s="11">
        <v>3750</v>
      </c>
      <c r="F113" s="11">
        <v>0</v>
      </c>
      <c r="G113" s="11">
        <v>0</v>
      </c>
      <c r="H113" s="39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50.4" customHeight="1" thickBot="1">
      <c r="A114" s="16" t="s">
        <v>106</v>
      </c>
      <c r="B114" s="19" t="s">
        <v>107</v>
      </c>
      <c r="C114" s="18" t="s">
        <v>0</v>
      </c>
      <c r="D114" s="20" t="s">
        <v>84</v>
      </c>
      <c r="E114" s="11">
        <v>4450</v>
      </c>
      <c r="F114" s="11">
        <v>0</v>
      </c>
      <c r="G114" s="11">
        <v>0</v>
      </c>
      <c r="H114" s="39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48" customHeight="1" thickBot="1">
      <c r="A115" s="16" t="s">
        <v>108</v>
      </c>
      <c r="B115" s="19" t="s">
        <v>141</v>
      </c>
      <c r="C115" s="18" t="s">
        <v>0</v>
      </c>
      <c r="D115" s="20" t="s">
        <v>84</v>
      </c>
      <c r="E115" s="11">
        <v>1800</v>
      </c>
      <c r="F115" s="11">
        <v>0</v>
      </c>
      <c r="G115" s="11">
        <v>0</v>
      </c>
      <c r="H115" s="39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55.2" customHeight="1" thickBot="1">
      <c r="A116" s="16" t="s">
        <v>110</v>
      </c>
      <c r="B116" s="19" t="s">
        <v>1</v>
      </c>
      <c r="C116" s="18" t="s">
        <v>0</v>
      </c>
      <c r="D116" s="20" t="s">
        <v>84</v>
      </c>
      <c r="E116" s="11">
        <v>3750</v>
      </c>
      <c r="F116" s="11">
        <v>0</v>
      </c>
      <c r="G116" s="11">
        <v>0</v>
      </c>
      <c r="H116" s="39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55.2" customHeight="1" thickBot="1">
      <c r="A117" s="16" t="s">
        <v>125</v>
      </c>
      <c r="B117" s="7" t="s">
        <v>126</v>
      </c>
      <c r="C117" s="18" t="s">
        <v>0</v>
      </c>
      <c r="D117" s="20" t="s">
        <v>84</v>
      </c>
      <c r="E117" s="11">
        <v>3750</v>
      </c>
      <c r="F117" s="11">
        <v>0</v>
      </c>
      <c r="G117" s="11">
        <v>0</v>
      </c>
      <c r="H117" s="39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54.6" customHeight="1" thickBot="1">
      <c r="A118" s="16" t="s">
        <v>150</v>
      </c>
      <c r="B118" s="7" t="s">
        <v>151</v>
      </c>
      <c r="C118" s="18" t="s">
        <v>0</v>
      </c>
      <c r="D118" s="20" t="s">
        <v>84</v>
      </c>
      <c r="E118" s="11">
        <v>10800</v>
      </c>
      <c r="F118" s="11">
        <v>0</v>
      </c>
      <c r="G118" s="11">
        <v>0</v>
      </c>
      <c r="H118" s="39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5.2">
      <c r="A119" s="26"/>
      <c r="B119" s="27"/>
      <c r="C119" s="28"/>
      <c r="D119" s="29"/>
      <c r="E119" s="30"/>
      <c r="F119" s="36"/>
      <c r="G119" s="36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5.2">
      <c r="A120" s="26"/>
      <c r="B120" s="27"/>
      <c r="C120" s="28"/>
      <c r="D120" s="29"/>
      <c r="E120" s="30"/>
      <c r="F120" s="36"/>
      <c r="G120" s="36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30.6">
      <c r="A121" s="36"/>
      <c r="B121" s="41"/>
      <c r="C121" s="41"/>
      <c r="D121" s="41"/>
      <c r="E121" s="36"/>
      <c r="F121" s="36"/>
      <c r="G121" s="36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32.4">
      <c r="A122" s="36"/>
      <c r="B122" s="47" t="s">
        <v>44</v>
      </c>
      <c r="C122" s="47"/>
      <c r="D122" s="47"/>
      <c r="E122" s="48" t="s">
        <v>72</v>
      </c>
      <c r="F122" s="39"/>
      <c r="G122" s="39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5.2">
      <c r="A123" s="36"/>
      <c r="B123" s="36"/>
      <c r="C123" s="36"/>
      <c r="D123" s="36"/>
      <c r="E123" s="36"/>
      <c r="F123" s="39"/>
      <c r="G123" s="39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5.2">
      <c r="A124" s="36"/>
      <c r="B124" s="23"/>
      <c r="C124" s="23"/>
      <c r="D124" s="23"/>
      <c r="E124" s="36"/>
      <c r="F124" s="39"/>
      <c r="G124" s="39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5.2">
      <c r="A125" s="36"/>
      <c r="B125" s="36"/>
      <c r="C125" s="36"/>
      <c r="D125" s="36"/>
      <c r="E125" s="36"/>
      <c r="F125" s="39"/>
      <c r="G125" s="39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5.2">
      <c r="A126" s="36"/>
      <c r="B126" s="36"/>
      <c r="C126" s="36"/>
      <c r="D126" s="36"/>
      <c r="E126" s="36"/>
      <c r="F126" s="39"/>
      <c r="G126" s="39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5.2">
      <c r="A127" s="36"/>
      <c r="B127" s="36"/>
      <c r="C127" s="36"/>
      <c r="D127" s="36"/>
      <c r="E127" s="36"/>
      <c r="F127" s="39"/>
      <c r="G127" s="39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5.2">
      <c r="A128" s="36"/>
      <c r="B128" s="36"/>
      <c r="C128" s="36"/>
      <c r="D128" s="36"/>
      <c r="E128" s="36"/>
      <c r="F128" s="39"/>
      <c r="G128" s="39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5.2">
      <c r="A129" s="36"/>
      <c r="B129" s="36"/>
      <c r="C129" s="36"/>
      <c r="D129" s="36"/>
      <c r="E129" s="36"/>
      <c r="F129" s="39"/>
      <c r="G129" s="39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5.2">
      <c r="A130" s="39"/>
      <c r="B130" s="39"/>
      <c r="C130" s="39"/>
      <c r="D130" s="39"/>
      <c r="E130" s="39"/>
      <c r="F130" s="39"/>
      <c r="G130" s="39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5.2">
      <c r="A131" s="39"/>
      <c r="B131" s="39"/>
      <c r="C131" s="39"/>
      <c r="D131" s="39"/>
      <c r="E131" s="39"/>
      <c r="F131" s="39"/>
      <c r="G131" s="39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5.2">
      <c r="A132" s="39"/>
      <c r="B132" s="39"/>
      <c r="C132" s="39"/>
      <c r="D132" s="39"/>
      <c r="E132" s="39"/>
      <c r="F132" s="39"/>
      <c r="G132" s="39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5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5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</sheetData>
  <mergeCells count="32">
    <mergeCell ref="F4:G13"/>
    <mergeCell ref="A16:A17"/>
    <mergeCell ref="B16:B17"/>
    <mergeCell ref="C16:C17"/>
    <mergeCell ref="D16:D17"/>
    <mergeCell ref="A14:H14"/>
    <mergeCell ref="C55:C59"/>
    <mergeCell ref="A63:A67"/>
    <mergeCell ref="B63:B67"/>
    <mergeCell ref="C63:C67"/>
    <mergeCell ref="A18:A22"/>
    <mergeCell ref="B18:B22"/>
    <mergeCell ref="C18:C22"/>
    <mergeCell ref="A23:A27"/>
    <mergeCell ref="B23:B27"/>
    <mergeCell ref="C23:C27"/>
    <mergeCell ref="A104:D104"/>
    <mergeCell ref="A106:C106"/>
    <mergeCell ref="E16:G16"/>
    <mergeCell ref="A90:A94"/>
    <mergeCell ref="B90:B94"/>
    <mergeCell ref="C90:C94"/>
    <mergeCell ref="A95:D95"/>
    <mergeCell ref="A97:D97"/>
    <mergeCell ref="B68:D68"/>
    <mergeCell ref="B74:D74"/>
    <mergeCell ref="B77:D77"/>
    <mergeCell ref="A79:A83"/>
    <mergeCell ref="B79:B83"/>
    <mergeCell ref="C79:C83"/>
    <mergeCell ref="A55:A59"/>
    <mergeCell ref="B55:B59"/>
  </mergeCells>
  <pageMargins left="0" right="0" top="0.39370078740157483" bottom="0.39370078740157483" header="0" footer="0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2023-01-13T11:44:34Z</cp:lastPrinted>
  <dcterms:created xsi:type="dcterms:W3CDTF">2013-09-30T12:43:18Z</dcterms:created>
  <dcterms:modified xsi:type="dcterms:W3CDTF">2023-01-19T08:05:34Z</dcterms:modified>
</cp:coreProperties>
</file>